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KLJUČNI DOKUMENTI\STRATEŠKI DOKUMENTI\"/>
    </mc:Choice>
  </mc:AlternateContent>
  <bookViews>
    <workbookView xWindow="0" yWindow="0" windowWidth="23040" windowHeight="8616"/>
  </bookViews>
  <sheets>
    <sheet name="AP ADS FBIH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2" l="1"/>
  <c r="G36" i="2"/>
  <c r="H36" i="2"/>
  <c r="J36" i="2"/>
  <c r="K36" i="2"/>
  <c r="I37" i="2"/>
  <c r="I38" i="2"/>
  <c r="I39" i="2"/>
  <c r="I40" i="2"/>
  <c r="F41" i="2"/>
  <c r="G41" i="2"/>
  <c r="H41" i="2"/>
  <c r="J41" i="2"/>
  <c r="J35" i="2" s="1"/>
  <c r="J34" i="2" s="1"/>
  <c r="K41" i="2"/>
  <c r="K35" i="2" s="1"/>
  <c r="K34" i="2" s="1"/>
  <c r="I42" i="2"/>
  <c r="I43" i="2"/>
  <c r="I41" i="2" s="1"/>
  <c r="F44" i="2"/>
  <c r="G44" i="2"/>
  <c r="H44" i="2"/>
  <c r="J44" i="2"/>
  <c r="K44" i="2"/>
  <c r="I45" i="2"/>
  <c r="I46" i="2"/>
  <c r="I44" i="2" s="1"/>
  <c r="F47" i="2"/>
  <c r="G47" i="2"/>
  <c r="H47" i="2"/>
  <c r="J47" i="2"/>
  <c r="K47" i="2"/>
  <c r="I48" i="2"/>
  <c r="I49" i="2"/>
  <c r="I50" i="2"/>
  <c r="I51" i="2"/>
  <c r="I52" i="2"/>
  <c r="I53" i="2"/>
  <c r="I54" i="2"/>
  <c r="G35" i="2" l="1"/>
  <c r="G34" i="2" s="1"/>
  <c r="H35" i="2"/>
  <c r="H34" i="2" s="1"/>
  <c r="I36" i="2"/>
  <c r="I47" i="2"/>
  <c r="I35" i="2" s="1"/>
  <c r="I34" i="2" s="1"/>
  <c r="F35" i="2"/>
  <c r="F34" i="2" s="1"/>
  <c r="F6" i="2" l="1"/>
  <c r="J6" i="2"/>
  <c r="J30" i="2" l="1"/>
  <c r="K30" i="2"/>
  <c r="J26" i="2"/>
  <c r="K26" i="2"/>
  <c r="J20" i="2"/>
  <c r="K20" i="2"/>
  <c r="J11" i="2"/>
  <c r="K11" i="2"/>
  <c r="K6" i="2"/>
  <c r="I33" i="2"/>
  <c r="I32" i="2"/>
  <c r="I31" i="2"/>
  <c r="I30" i="2" s="1"/>
  <c r="H30" i="2"/>
  <c r="G30" i="2"/>
  <c r="F30" i="2"/>
  <c r="G26" i="2"/>
  <c r="H26" i="2"/>
  <c r="F26" i="2"/>
  <c r="I28" i="2"/>
  <c r="I29" i="2"/>
  <c r="I27" i="2"/>
  <c r="G20" i="2"/>
  <c r="H20" i="2"/>
  <c r="F20" i="2"/>
  <c r="I25" i="2"/>
  <c r="I22" i="2"/>
  <c r="I23" i="2"/>
  <c r="I24" i="2"/>
  <c r="I21" i="2"/>
  <c r="I17" i="2"/>
  <c r="I13" i="2"/>
  <c r="I14" i="2"/>
  <c r="I15" i="2"/>
  <c r="I16" i="2"/>
  <c r="I12" i="2"/>
  <c r="G11" i="2"/>
  <c r="H11" i="2"/>
  <c r="F11" i="2"/>
  <c r="F5" i="2" s="1"/>
  <c r="F4" i="2" s="1"/>
  <c r="I8" i="2"/>
  <c r="I9" i="2"/>
  <c r="I10" i="2"/>
  <c r="I7" i="2"/>
  <c r="G6" i="2"/>
  <c r="H6" i="2"/>
  <c r="H5" i="2" l="1"/>
  <c r="H4" i="2" s="1"/>
  <c r="I26" i="2"/>
  <c r="K5" i="2"/>
  <c r="K4" i="2" s="1"/>
  <c r="F19" i="2"/>
  <c r="F18" i="2" s="1"/>
  <c r="K19" i="2"/>
  <c r="K18" i="2" s="1"/>
  <c r="H19" i="2"/>
  <c r="H18" i="2" s="1"/>
  <c r="G19" i="2"/>
  <c r="G18" i="2" s="1"/>
  <c r="I11" i="2"/>
  <c r="I6" i="2"/>
  <c r="G5" i="2"/>
  <c r="G4" i="2" s="1"/>
  <c r="J19" i="2"/>
  <c r="J18" i="2" s="1"/>
  <c r="J5" i="2"/>
  <c r="J4" i="2" s="1"/>
  <c r="I20" i="2"/>
  <c r="I19" i="2" s="1"/>
  <c r="I18" i="2" s="1"/>
  <c r="I5" i="2" l="1"/>
  <c r="I4" i="2" s="1"/>
</calcChain>
</file>

<file path=xl/comments1.xml><?xml version="1.0" encoding="utf-8"?>
<comments xmlns="http://schemas.openxmlformats.org/spreadsheetml/2006/main">
  <authors>
    <author>Korisnik</author>
  </authors>
  <commentList>
    <comment ref="L3" authorId="0" shapeId="0">
      <text>
        <r>
          <rPr>
            <b/>
            <sz val="9"/>
            <color indexed="81"/>
            <rFont val="Tahoma"/>
            <family val="2"/>
            <charset val="238"/>
          </rPr>
          <t>Korisnik:</t>
        </r>
        <r>
          <rPr>
            <sz val="9"/>
            <color indexed="81"/>
            <rFont val="Tahoma"/>
            <family val="2"/>
            <charset val="238"/>
          </rPr>
          <t xml:space="preserve">
Navesti izvor</t>
        </r>
      </text>
    </comment>
  </commentList>
</comments>
</file>

<file path=xl/sharedStrings.xml><?xml version="1.0" encoding="utf-8"?>
<sst xmlns="http://schemas.openxmlformats.org/spreadsheetml/2006/main" count="314" uniqueCount="235">
  <si>
    <t>Oznaka</t>
  </si>
  <si>
    <t>Nosilac</t>
  </si>
  <si>
    <t>2021.</t>
  </si>
  <si>
    <t>2022.</t>
  </si>
  <si>
    <t>2023.</t>
  </si>
  <si>
    <t>Ukupno 2021-2023.</t>
  </si>
  <si>
    <t>Ostalo</t>
  </si>
  <si>
    <t>Ostalo-izvor</t>
  </si>
  <si>
    <t>Cilj, Prioritet, Mjera i Aktivnost/Projekat</t>
  </si>
  <si>
    <t>Planirana sredstva u periodu 2021-2023, u  KM</t>
  </si>
  <si>
    <t>Prilog: Akcioni plan provedbe mjera i projekata za period 2021-2023. u okviru
 Strategije  stručnog usavršavanja zaposlenih u organima državne službe FBIH 2021-2027</t>
  </si>
  <si>
    <t>Strateški cilj 1. Osigurati adekvatnu institucionalnu koordinaciju i finansijsku održivost sistema obuke u Federaciji BiH</t>
  </si>
  <si>
    <t>1.1.Prioritet : Unaprijediti mehanizme koordinacije između svih aktera sistema stručnog usavršavanja</t>
  </si>
  <si>
    <t>Revidirati sastav KTOa za JLS i Poslovnik o radu KTO-a za JLS</t>
  </si>
  <si>
    <t xml:space="preserve">1.1.1. Mjera </t>
  </si>
  <si>
    <t>Budžet ADS FBIH</t>
  </si>
  <si>
    <t>1.1.2. Mjera</t>
  </si>
  <si>
    <t>Formirati Koordinaciono tijelo za obuku na nivou kantona</t>
  </si>
  <si>
    <t>Strateški cilj 2. Jačanje normativno – pravnog okvira i kapaciteta za razvoj funkcije stručnog usavršavanja na svim administrativnim nivoima u Federaciji BiH</t>
  </si>
  <si>
    <t>Pripremiti nacrte propisa u skladu sa principima javne uprave, Okvirom politika za razvoj upravljanja ljudskim potencijalima u dijelu koji se odnosi na funkciju stručnog usavršavanja</t>
  </si>
  <si>
    <t>2.1.2 Mjera</t>
  </si>
  <si>
    <t>2.1.1. Mjera</t>
  </si>
  <si>
    <t>2.1.3  Mjera</t>
  </si>
  <si>
    <t>Jačanje kapaciteta koordinatora za upravljanje ljudskim potencijalima</t>
  </si>
  <si>
    <t>Strateški cilj 3. Obezbijediti jedinstven i sveobuhvatan pristup u oblasti stručnog usavršavanja u FBiH</t>
  </si>
  <si>
    <t xml:space="preserve">PRIORITET 3.1.:  Osigurati digitalno okruženje u procesu stručnog usavršavanja </t>
  </si>
  <si>
    <t xml:space="preserve"> 3.1.1. Mjera</t>
  </si>
  <si>
    <t>Unapređenje MOODLE platforme</t>
  </si>
  <si>
    <t>Jačati kompetencije rukovodećih državnih službenika</t>
  </si>
  <si>
    <t>3.1.2. Mjera</t>
  </si>
  <si>
    <t xml:space="preserve">Formirati Tijelo za akreditaciju programa obuke </t>
  </si>
  <si>
    <t>3.1.4. Mjera</t>
  </si>
  <si>
    <t xml:space="preserve">Realizacija programa obuke  </t>
  </si>
  <si>
    <t>Aktivnost 1.1.1.1.</t>
  </si>
  <si>
    <t>Aktivnost 1.1.1.2.</t>
  </si>
  <si>
    <t>Iniciranje izmjene Poslovnika o radu KTO-a</t>
  </si>
  <si>
    <t>Aktivnost 1.1.1.3.</t>
  </si>
  <si>
    <t>Aktivnost 1.1.1.4.</t>
  </si>
  <si>
    <t>Usvajanje Poslovnika o radu KTO-a</t>
  </si>
  <si>
    <t>Izvršiti analizu kantonalnih zakona u dijelu obuka i stručno usavršavanje i upravljanje ljudskim resursima</t>
  </si>
  <si>
    <t>Sačiniti model sufinansiranja obuke od strane kantona</t>
  </si>
  <si>
    <t>Formirati Radno tijelo /KTO za kantone u Federaciji BiH</t>
  </si>
  <si>
    <t xml:space="preserve">Jačati međusobnu kooridnaciju </t>
  </si>
  <si>
    <t>Aktivnost 1.1.2.1.</t>
  </si>
  <si>
    <t>Aktivnost 1.1.2.2.</t>
  </si>
  <si>
    <t>Aktivnost 1.1.2.3.</t>
  </si>
  <si>
    <t>Aktivnost 1.1.2.4.</t>
  </si>
  <si>
    <t>Aktivnost 1.1.2.5.</t>
  </si>
  <si>
    <t>Aktivnost 1.1.2.6.</t>
  </si>
  <si>
    <t>Osigurati finansijsko učešće kantona</t>
  </si>
  <si>
    <t>Aktivnost 2.1.1.1.</t>
  </si>
  <si>
    <t>Aktivnost 2.1.1.2.</t>
  </si>
  <si>
    <t>Aktivnost 2.1.1.3.</t>
  </si>
  <si>
    <t>Aktivnost 2.1.1.4.</t>
  </si>
  <si>
    <t>Aktivnost 2.1.1.5.</t>
  </si>
  <si>
    <t xml:space="preserve">Osigurati dalji rad mreže praktičara za ljudske resurse na federalnom, kantonalnom i gradskom/općinskom nivou </t>
  </si>
  <si>
    <t>Analiza zakonodavstva koje regulira upravljanje ljudskim resursima na svakom nivou uprave, internih akata pilot institucija i praksi provedbe propisa</t>
  </si>
  <si>
    <t>Aktivnost 2.1.2.1.</t>
  </si>
  <si>
    <t>Aktivnost 2.1.2.2.</t>
  </si>
  <si>
    <t>Aktivnost 2.1.2.3.</t>
  </si>
  <si>
    <t>Formirati radno tijelo za analizu propisa</t>
  </si>
  <si>
    <t>Izvršiti analizu propisa</t>
  </si>
  <si>
    <t>Inicirati izmjene propisa u cilju pune usklađenosti na svim nivoima vlasti u Federaciji BiH</t>
  </si>
  <si>
    <t>Analiza postojećih programa obuke</t>
  </si>
  <si>
    <t>Revizija postojećeg programa obuke</t>
  </si>
  <si>
    <t>Edukacija ključnih osoba u institucijama koje rade na poslovima razvoja ljudskih resursa</t>
  </si>
  <si>
    <t>Aktivnost 2.1.3.1.</t>
  </si>
  <si>
    <t>Aktivnost 2.1.3.2.</t>
  </si>
  <si>
    <t>Aktivnost 2.1.3.3.</t>
  </si>
  <si>
    <t>Aktivnost 3.1.1.1.</t>
  </si>
  <si>
    <t>Aktivnost 3.1.1.2.</t>
  </si>
  <si>
    <t>Aktivnost 3.1.1.3.</t>
  </si>
  <si>
    <t>Aktivnost 3.1.1.4.</t>
  </si>
  <si>
    <t>Osigurati veći broj registrovanih korisnika Moodle platforme</t>
  </si>
  <si>
    <t>Osigurati funkcionalnost Open Source BigBlueButton platforme</t>
  </si>
  <si>
    <t>Izvršiti trening trenera za eksterne eksperte Agencije za korištenje novih aplikacija</t>
  </si>
  <si>
    <t>Unaprijediti kolaborativne alatke za razmjenu informacija između trenera Agencije, uposlenika Agencije i krajnjih korisnika usluga Agencije</t>
  </si>
  <si>
    <t>Aktivnost 3.1.2.1.</t>
  </si>
  <si>
    <t>Aktivnost 3.1.2.2.</t>
  </si>
  <si>
    <t>Revidirati postojeći Program edukacije za rukovodeće državne službenike sa posebnim naglaskom na razvoj digitalnih kompetencija i liderskih vještina</t>
  </si>
  <si>
    <t>Jačati promotivne aktivnosti o značaju programa edukacije za rukovodeće državne službenike</t>
  </si>
  <si>
    <t>3.1.3. Mjera</t>
  </si>
  <si>
    <t>Aktivnost 3.1.3.1.</t>
  </si>
  <si>
    <t>Aktivnost 3.1.3.2.</t>
  </si>
  <si>
    <t>Podzakonskim propisima regulisati ulogu i nadležnosti Tijela za akreditaciju obuka</t>
  </si>
  <si>
    <t>Utvrditi kriterije za proces akreditacije</t>
  </si>
  <si>
    <t>Aktivnost 3.1.4.1.</t>
  </si>
  <si>
    <t>Aktivnost 3.1.4.2.</t>
  </si>
  <si>
    <t>Aktivnost 3.1.4.3.</t>
  </si>
  <si>
    <t>Aktivnost 3.1.4.4.</t>
  </si>
  <si>
    <t>Aktivnost 3.1.4.5.</t>
  </si>
  <si>
    <t>Aktivnost 3.1.4.6.</t>
  </si>
  <si>
    <t>Aktivnost 3.1.4.7.</t>
  </si>
  <si>
    <t>Planiranje i realiziranje programa obuke za službenike za odnose sa javnošću.</t>
  </si>
  <si>
    <t>Planiranje i realiziranje programa obuke za jedinice lokalne samouprave</t>
  </si>
  <si>
    <t>Planiranje i realiziranje programa obuke u oblasti evropskih integracija</t>
  </si>
  <si>
    <t>Planiranje i realiziranje programa obuke za novozaposlene</t>
  </si>
  <si>
    <t>Planiranje i realiziranje programa obuke za sve zaposlene</t>
  </si>
  <si>
    <t xml:space="preserve"> Planiranje i realiziranje programa obuke za rukovodeće državne službenike</t>
  </si>
  <si>
    <t xml:space="preserve"> Planiranje i realiziranje programa obuke za polaganje stručnog ispita koji predstavlja uslov za rad u organima državne službe</t>
  </si>
  <si>
    <t>Rezultat aktivnosti</t>
  </si>
  <si>
    <t>Indikator aktivnosti/projekta 2021-2023</t>
  </si>
  <si>
    <t>Krajnji rok realizacije</t>
  </si>
  <si>
    <t>Izrađen poslovnik o radu KTO</t>
  </si>
  <si>
    <t>Agencija za državnu službu Federacije BiH Kantonalna ministarstva pravde / pravosuđa i uprave</t>
  </si>
  <si>
    <t>Agencija za državnu službu Federacije BiH
Kantonalna ministarstva pravde / pravosuđa i uprave</t>
  </si>
  <si>
    <t>Agencija za državnu službu Federacije BiH</t>
  </si>
  <si>
    <t>Agencija za državnu službu Federacije BiH
Vlada Federacije BiH / ministarstva
SOGFBIH</t>
  </si>
  <si>
    <t>Agencija za državnu službu Federacije BiH SOGFBIH KTO</t>
  </si>
  <si>
    <t>mart 2022.</t>
  </si>
  <si>
    <t>Izraditi Poslovnik o radu KTO-a</t>
  </si>
  <si>
    <t>decembar 2022.</t>
  </si>
  <si>
    <t>Formirano radno tijelo za analizu propisa u dijelu koji se odnosi na obuku i stručno usavršavanje</t>
  </si>
  <si>
    <t>decembar 2023.</t>
  </si>
  <si>
    <t xml:space="preserve">decembar 2023
</t>
  </si>
  <si>
    <t>Projekt 1000313</t>
  </si>
  <si>
    <r>
      <t xml:space="preserve">
</t>
    </r>
    <r>
      <rPr>
        <b/>
        <sz val="9"/>
        <color theme="1"/>
        <rFont val="Calibri"/>
        <family val="2"/>
        <charset val="238"/>
        <scheme val="minor"/>
      </rPr>
      <t>decembar 2022.</t>
    </r>
  </si>
  <si>
    <t xml:space="preserve">                                     
decembar 2023.
</t>
  </si>
  <si>
    <t>Najmanje 50 učesnika na obukama i 40 stečenih diploma nakon odslušane obuke</t>
  </si>
  <si>
    <t>Povećan broj objava na webu i društvenim mrežama, broj štampanih promo materijala za 5%</t>
  </si>
  <si>
    <t>Uspostavljeno  Tijelo za akreditaciju programa obuke</t>
  </si>
  <si>
    <t>ADSFBIH, SOGFBIH</t>
  </si>
  <si>
    <t>1000333-Sufinansiranje 
povjerenih poslova 
u skladu sa odredbama 
kantonalnih zakona 
o državnoj službi</t>
  </si>
  <si>
    <t>Projekat o jačanju 
ljudskih resursa 
u inststucijama BiH</t>
  </si>
  <si>
    <t>Donatorska sredstva</t>
  </si>
  <si>
    <t xml:space="preserve">
decembar 2023</t>
  </si>
  <si>
    <t>Predsjedavajući KTO-a
Odjeljenje za stručno obrazovanje, usavršavanje i razvoj državne službe-ADSFBIH</t>
  </si>
  <si>
    <t>PRIORITET 2.1.: Unaprediti pravni okvir za stručno usavršavanje i izgradnja kapaciteta za njegovu efikasnu primjenu</t>
  </si>
  <si>
    <t>Broj kantona koji su regulisali podzakonske akte u oblasti stručnog usavršavanja
Broj programa obuke za
jedinice za upravljanje
ljudskim resursima</t>
  </si>
  <si>
    <t xml:space="preserve">Četiri od deset kantona imaju
podazakonske propise koji
regulišu oblast stručnog
usavršavanja
Izrađen najmanje jedan program obuke za jedinice za ULJR </t>
  </si>
  <si>
    <t xml:space="preserve">Broj polaznika obuka po nivoima vlasti ravnomjerno raspoređen
Broj obrađenih tema na obukama povećan za 5% na godišnjem nivou
Broj obuka u online okruženju čini 35%  od ukupno planiranih
programa obuke
Broj educiranih trenera za korištenje BBB iznosi 60% od ukupnog broja trenera 
</t>
  </si>
  <si>
    <t xml:space="preserve">Broj polaznika obuka po nivoima vlasti
Broj obrađenih tema na obukama 
Broj obuka u online okruženju 
Broj educiranih trenera za korištenje BBB </t>
  </si>
  <si>
    <t xml:space="preserve">Izvršena analiza kantonalnih zakona
Sačinjen prijedlog modela
sufinansiranja obuke
Koordinciono tijelo formirano na nivou kantona
Izrađen Poslovnik o radu </t>
  </si>
  <si>
    <t>Izvještaj o analiza propisa sa
preporukama
Broj održanih fokus grupa
Broj održanih radnih
sastanaka</t>
  </si>
  <si>
    <t xml:space="preserve">Razvijen i implementiran
program izgradnje
kapaciteta za minimalno
90% osoblja
Minimalno 20 novih trenera
obučenih za transfer znanja </t>
  </si>
  <si>
    <t>Program izgradnje kapaciteta 
Broj novih trenera obučenih za transfer znanja</t>
  </si>
  <si>
    <t xml:space="preserve">Na godišnjem nivou broj korisnika raste za 5% 
On line programi obuke čini 35% od ukupno planiranih programa obuke
Educirano 60% trenera od ukupnog broja trenera za korištenje BBB platforme </t>
  </si>
  <si>
    <t xml:space="preserve">Broj korisnika MOODLE platforme
Broj  programa obuke u online okruženju
Broj educiranih trenera za korištenje BBB platforme </t>
  </si>
  <si>
    <t xml:space="preserve">
januar 2021-decembar 2023</t>
  </si>
  <si>
    <t xml:space="preserve">Revidiran postojeći Program obuke
Broj učesnika na obukama u toku godine je 50 na godišnjem nivou
Broj stečenih diploma nakon odslušane obuke je 40 na godišnjem nivou </t>
  </si>
  <si>
    <t xml:space="preserve">Revidiran Program obuke
Broj učesnika na obukama u toku godine
Broj stečenih diploma nakon odslušane obuke </t>
  </si>
  <si>
    <t xml:space="preserve">
januar 2022-decembar 2023</t>
  </si>
  <si>
    <t xml:space="preserve">Tijelo za akreditaciju programa obuka djeluje u sastavu od
ključnih oblasti programa stručnog
usavršavanja </t>
  </si>
  <si>
    <t xml:space="preserve">Broj polaznika po programu obuke
povećan se za 5% na godišnjem nivou </t>
  </si>
  <si>
    <t xml:space="preserve">Broj polaznika obuka po svim nivoima vlasti
</t>
  </si>
  <si>
    <t xml:space="preserve">Broj članova radne grupe
Broj sastanaka radne grupe </t>
  </si>
  <si>
    <t xml:space="preserve">Formirana radna grupa
Održana najmanje 2 sastanka radne grupe 
Izvještaj o analizi </t>
  </si>
  <si>
    <t>Radna grupa revidirala postojeći program obuke
Odabrana najmanje 1 postojeći i razvijen najmanje 1 novi program obuke za 40% koordinatora za upravljanje ljudskim resursima</t>
  </si>
  <si>
    <t>Educirano 20 ključnih osoba  koje rade na poslovima razvoja ljudskih resursa</t>
  </si>
  <si>
    <t>Broj odabranih postojećih programa
Broj novih programa obuke</t>
  </si>
  <si>
    <t xml:space="preserve">Broj obučenih koordinatora za ULJP    za transfer znanja 
</t>
  </si>
  <si>
    <t>Najmanje 4 kantona dostavila prijedloge za članove mreže
Formirane radne grupe-mreže praktičara za unaprijeđenje koordinacije na kantonalnom nivou</t>
  </si>
  <si>
    <t xml:space="preserve">Održan najmanje 1 sastanak  sa grupama svih upravnih nivoa
Izrađen program obuke za članove mreže
Realizirane najmanje 1 obuka  za članove Mreže 
</t>
  </si>
  <si>
    <t>Broj sastanaka sa grupama
Program obuke za članove mreže
Broj obuka za članove mreže</t>
  </si>
  <si>
    <t xml:space="preserve">Analiza zakonodavstva izvršena predstavljena i raspravljena sa ključnim akterima 
Održana najmanje po 2 sastanka Radne grupe za analizu na svim upravnim  nivoima 
</t>
  </si>
  <si>
    <t>Izrađen, raspravljen i finaliziran nacrt prijedloga oblasti za poboljšanje na najmanje održana 3 sastanka</t>
  </si>
  <si>
    <t xml:space="preserve">Formiran KTO za kantonalne organe u čijem sastavu participira najmanje 5 kantona
 </t>
  </si>
  <si>
    <t>Poslovnik o radu KTO</t>
  </si>
  <si>
    <t xml:space="preserve">Održana najmanje 2 sastanka KTO za uspostavljanje i funkcioniranje koordinacije 
</t>
  </si>
  <si>
    <t xml:space="preserve">Obezbjeđeno sufinansiranje od strane minimalno 4 kantona </t>
  </si>
  <si>
    <t xml:space="preserve">ADSFBiH
Federalno ministarstvo pravde
SOGFBIH
</t>
  </si>
  <si>
    <t>Agencija za državnu službu Federacije
 BiH Kantonalna ministarstva pravde
 / pravosuđa i uprave</t>
  </si>
  <si>
    <t>Agencija za državnu službu Federacije BiH Kantoni</t>
  </si>
  <si>
    <t>Agencija za državnu službu Federacije BiH Kantonalna ministarstva pravde / pravosuđa i uprave/JLS</t>
  </si>
  <si>
    <t>Agencija za državnu službu Federacije BiH
ministarstva
SOGFBIH</t>
  </si>
  <si>
    <t xml:space="preserve">Broj registrovanih korisnika Moodle platforme </t>
  </si>
  <si>
    <t>Broj  kolaborativna alata za razmjenu informacija</t>
  </si>
  <si>
    <t>Broj učesnika na obukama i broj stečenih diploma nakon odslušane obuke</t>
  </si>
  <si>
    <t xml:space="preserve">Broj objava na webu i društvenim mrežama, broj štampanih promo materijala </t>
  </si>
  <si>
    <t>Tijelo za akreditaciju programa obuke djeluje u sastavu od ključnih oblasti programa stručnog usavršavanja</t>
  </si>
  <si>
    <t>Uspostavljeno Tijelo za akreditaciju programa obuke</t>
  </si>
  <si>
    <t>Utvrđeni Kriteriji za proces akreditacije (procjenu programa obuke)</t>
  </si>
  <si>
    <t>Kriteriji za proces akreditacije 
(procjenu programa obuke)</t>
  </si>
  <si>
    <t>Broj učesnika programa obuke povećan za 5% na godišnjem nivou</t>
  </si>
  <si>
    <t xml:space="preserve">Broj učesnika programa obuke </t>
  </si>
  <si>
    <t>Agencija za državnu službu Federacije BiH
SOGFBIH, KTO</t>
  </si>
  <si>
    <t>ADSFBIH, SOGFBIH, KTO</t>
  </si>
  <si>
    <t>Rješenje o imenivanju novih članova KTO-a od strane Vlade FBiH</t>
  </si>
  <si>
    <t>Održana sjednica KTO-a
Usvojen novi poslovnik o radu KTO-a</t>
  </si>
  <si>
    <t>Nacrt novog Poslovnika o radu KTO-a</t>
  </si>
  <si>
    <t>Izvršena analiza svih kantonalnih zakona</t>
  </si>
  <si>
    <t xml:space="preserve">Izvještaj o analizi kantonalnih zakona
</t>
  </si>
  <si>
    <t>Povećan broj registrovanih korisnika Moodle platforme za 5 % na godišnjem nivou</t>
  </si>
  <si>
    <t>Broj programa obuke u online okruženju putem BBB čini 20% od ukupno planiranih obuka</t>
  </si>
  <si>
    <t>Broj educiranih trenera  za korištenje BBB 20% u odnosu na ukupan broj educiranih trenera</t>
  </si>
  <si>
    <t>Usvojena najmanje1 kolaborativni alata za razmjenu informacija</t>
  </si>
  <si>
    <t>Decembar 2021.</t>
  </si>
  <si>
    <t>Priprema i iniciranje novog sastava KTO-a prema Vladi FBiH</t>
  </si>
  <si>
    <t xml:space="preserve">Uspostavljena institucionalna jedinstvena praksa u stručnom usavršavanju kroz rad Koordinacionog tijela za
obuku za sve nivoe vlasti do kraja 2023. godine
Osigurana finansijska održivost sistema obuke na godišnjem nivou: 99% za JLS i 20% na kantonalnom nivoi
</t>
  </si>
  <si>
    <t xml:space="preserve">Formirano Koordinacijsko tijelo 
Odluka vlada kantona o finansijskoj održivosti
</t>
  </si>
  <si>
    <t xml:space="preserve">Usvojen novi poslovnik o
radu KTOa za JLS 
Vlada FBiH usvojila novo
Rješenje o članovima KTO-a
</t>
  </si>
  <si>
    <t>Poslovnik o
radu KTO-a za JLS
Rješenje o imenovanju novih
članova KTO-a</t>
  </si>
  <si>
    <t xml:space="preserve">Održana sjednica KTO-a u novom sastavu
Donesen zaključak o izmjeni Poslovnika o radu KTO-a
</t>
  </si>
  <si>
    <t>Zaključak o izmjeni Poslovnika o radu</t>
  </si>
  <si>
    <t xml:space="preserve">
Ključni akteri dostavili prijedlog / imenovanja novih članova KTO a za JLS
Vlada FBiH donijela novo Rješenje članove KTOa</t>
  </si>
  <si>
    <t>Priprema nacrta Poslovnika o radu KTO-a</t>
  </si>
  <si>
    <t>Urađen nacrt novog Poslovnika o radu KTO-a</t>
  </si>
  <si>
    <t>Zapisnik sa sjednice
Zaključci sa sjednice</t>
  </si>
  <si>
    <t>januar 2022.</t>
  </si>
  <si>
    <t xml:space="preserve">januar 2022. </t>
  </si>
  <si>
    <t xml:space="preserve">Izvještaj o analizi kantonalnih zakona
Modela o sufinansiranju obuke
Akt o formiranju Koordincionog
tijela formirano na nivou kantona
Poslovnik o radu
</t>
  </si>
  <si>
    <t>Angažiran ekspert i formirana radna grupa za izradu Modela
Održana najmanje dva sastanka radne grupe
Sačinjen prijedlog Modela sufinansiranja o osiguranju finansijske održivosti Sistema obuke za zaposlene 
Prijedlog modela upućen vladama kantona na usvajanje</t>
  </si>
  <si>
    <t xml:space="preserve">Broj angažovanih eksperata
Izvještaj angažovanih eksperata
Preporuke angažovanih eksperata
Rješenje o imenovanju članova RG
Broj održanih sastanaka RG
Broj zaključaka sa sastanaka
broj inciijativa od članova Radne grupe
Prijedlog akta o modelu sufinansiranja od strane kantona
Broj sastanaka sa vladama kantona o predloženom Modelu sufinansiranja
</t>
  </si>
  <si>
    <t xml:space="preserve">Akt o imenovanju članova KTO-a od strane kantona
</t>
  </si>
  <si>
    <t>Broj zajedničkih sastanaka 
izvještaji o radu
Broj zaključaka</t>
  </si>
  <si>
    <t xml:space="preserve">Broj kantona koji učestvuju u sufinansiranju Sistema obuke
Sufinansijsko učešće kantona  </t>
  </si>
  <si>
    <t xml:space="preserve">2022. i 2023. </t>
  </si>
  <si>
    <t xml:space="preserve">januar 2023. </t>
  </si>
  <si>
    <t>Uspostavljen mehanizam
koordinacije jačanjem Mreže praktičara u oblasti ULJR
Izrađen, raspravljen i finaliziran nacrt prijedloga oblasti za
poboljšanje sa preporukama za
daljnji razvoj sistema upravljanja
kompetencijama</t>
  </si>
  <si>
    <t>Unapređene funkcije upravljanje ljudskim resursima</t>
  </si>
  <si>
    <t xml:space="preserve">Okvir Odluke o koordinaciji aktivnosti  između različitih institucija zaduženih za upravljanje ljudskim resursima u Federaciji BiH
</t>
  </si>
  <si>
    <t>Uspostaviti mehanizam za unapređenje koordinacije između različitih institucija zaduženih za upravljanje ljudskim resursima na kantonalnom nivou</t>
  </si>
  <si>
    <t xml:space="preserve">Broj institucija i članova grupe/mreže za unapređenje koordinacije;
Akt o imenovanju mreže praktičara
</t>
  </si>
  <si>
    <t>tokom 2021</t>
  </si>
  <si>
    <t>2021., 2022., 2023</t>
  </si>
  <si>
    <t xml:space="preserve">
Izrada, rasprava i  finalizacija nacrta preporuka u raznim oblastima ULJR</t>
  </si>
  <si>
    <t xml:space="preserve">Nacrt prijedloga
broj preporuka
Broj održanih sastanaka
Broj zaključaka
</t>
  </si>
  <si>
    <t>Izvještaj o analizi sa preporukama 
Broj sastanaka radnih grupa
Broj zaključaka
Izvještaji o radu Radne grupe</t>
  </si>
  <si>
    <t>Izrađen Prijedlog  preporuka i iskomunicirano sa ključnim stakeholderima</t>
  </si>
  <si>
    <t xml:space="preserve">Prijedlog preporuka
Broj komunikacijskih kanala putem kojih su diseminirani nalazi /preporuke
</t>
  </si>
  <si>
    <t>Sačinjene preporuke za daljnji razvoj sistema upravljanja ljudskim resursima</t>
  </si>
  <si>
    <t xml:space="preserve">Izvršena analiza kantonalnih propisa u dijelu obuka  stručno
usavršavanje, ocjenjivanje i
unapređenje
Održano najmanje 8 sastanaka fokus grupa
Održano najmanje 15 radnih sastanaka sa ključnim akterima
</t>
  </si>
  <si>
    <t xml:space="preserve">Izvršena analiza propisa
Održano najmanje 8 sastanaka fokus grupa
</t>
  </si>
  <si>
    <t xml:space="preserve">Izvještaj o analizi i preporuke
Broj održanih fokus grupa
Zaključci sa održanih fokus grupa
</t>
  </si>
  <si>
    <t>Održano najmanje 15 radnih sastanaka sa ključnim akterima za iniciranje izmjena propisa
Sačinjena informacija za Vladu Federacije BiH sa inicijativom za izmjenu propisa</t>
  </si>
  <si>
    <t>Broj članova radnog tijela i broj organa državne službe  koji su predložili članove</t>
  </si>
  <si>
    <t>Broj održanih radnih sastanaka
Zaključci sa sastanaka
Izvještaji sa fokus grupa
Informacija za Vladu FBiH sa inicijativom izmjene propisa</t>
  </si>
  <si>
    <t>2021-2023</t>
  </si>
  <si>
    <t>decembar 2021.</t>
  </si>
  <si>
    <t>februar 2022.</t>
  </si>
  <si>
    <t>tokom 2022 i 2023.</t>
  </si>
  <si>
    <t>Uspostavljenja BBB platforma</t>
  </si>
  <si>
    <t>Broj educiranih trenera</t>
  </si>
  <si>
    <t>kontinuirano</t>
  </si>
  <si>
    <t xml:space="preserve">
2021-2023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</si>
</sst>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scheme val="minor"/>
    </font>
    <font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3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3" fontId="5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2" fillId="5" borderId="1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4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top" wrapText="1"/>
    </xf>
    <xf numFmtId="17" fontId="4" fillId="0" borderId="3" xfId="0" applyNumberFormat="1" applyFont="1" applyBorder="1" applyAlignment="1">
      <alignment horizontal="left" vertical="center" wrapText="1"/>
    </xf>
    <xf numFmtId="0" fontId="11" fillId="5" borderId="1" xfId="0" applyFont="1" applyFill="1" applyBorder="1" applyAlignment="1">
      <alignment vertical="center" wrapText="1"/>
    </xf>
    <xf numFmtId="0" fontId="10" fillId="5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/>
    <xf numFmtId="4" fontId="2" fillId="0" borderId="1" xfId="0" applyNumberFormat="1" applyFont="1" applyBorder="1" applyAlignment="1">
      <alignment horizontal="left" vertical="center" wrapText="1"/>
    </xf>
    <xf numFmtId="0" fontId="10" fillId="5" borderId="0" xfId="0" applyFont="1" applyFill="1" applyAlignment="1">
      <alignment vertical="top" wrapText="1"/>
    </xf>
    <xf numFmtId="0" fontId="3" fillId="4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4" xfId="0" applyFont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top" wrapText="1"/>
    </xf>
    <xf numFmtId="0" fontId="10" fillId="0" borderId="0" xfId="0" applyFont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0" fillId="6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17" fontId="13" fillId="0" borderId="1" xfId="0" applyNumberFormat="1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4"/>
  <sheetViews>
    <sheetView tabSelected="1" zoomScale="115" zoomScaleNormal="115" workbookViewId="0">
      <selection activeCell="G47" sqref="G47"/>
    </sheetView>
  </sheetViews>
  <sheetFormatPr defaultColWidth="8.88671875" defaultRowHeight="14.4" x14ac:dyDescent="0.3"/>
  <cols>
    <col min="1" max="1" width="13.6640625" customWidth="1"/>
    <col min="2" max="2" width="24.6640625" customWidth="1"/>
    <col min="3" max="3" width="25.33203125" customWidth="1"/>
    <col min="4" max="4" width="28" customWidth="1"/>
    <col min="5" max="5" width="15.44140625" customWidth="1"/>
    <col min="6" max="6" width="9.33203125" customWidth="1"/>
    <col min="7" max="8" width="9.88671875" bestFit="1" customWidth="1"/>
    <col min="9" max="9" width="11.44140625" customWidth="1"/>
    <col min="10" max="10" width="15.6640625" customWidth="1"/>
    <col min="11" max="11" width="11.88671875" customWidth="1"/>
    <col min="12" max="12" width="13.109375" customWidth="1"/>
    <col min="13" max="13" width="30.88671875" customWidth="1"/>
  </cols>
  <sheetData>
    <row r="1" spans="1:14" ht="34.5" customHeight="1" x14ac:dyDescent="0.3">
      <c r="A1" s="70" t="s">
        <v>10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4" ht="28.5" customHeight="1" x14ac:dyDescent="0.3">
      <c r="A2" s="72" t="s">
        <v>0</v>
      </c>
      <c r="B2" s="73" t="s">
        <v>8</v>
      </c>
      <c r="C2" s="29"/>
      <c r="D2" s="29"/>
      <c r="E2" s="29"/>
      <c r="F2" s="72" t="s">
        <v>9</v>
      </c>
      <c r="G2" s="72"/>
      <c r="H2" s="72"/>
      <c r="I2" s="72"/>
      <c r="J2" s="72"/>
      <c r="K2" s="72"/>
      <c r="L2" s="72"/>
      <c r="M2" s="25"/>
    </row>
    <row r="3" spans="1:14" ht="28.8" x14ac:dyDescent="0.3">
      <c r="A3" s="72"/>
      <c r="B3" s="73"/>
      <c r="C3" s="29" t="s">
        <v>100</v>
      </c>
      <c r="D3" s="29" t="s">
        <v>101</v>
      </c>
      <c r="E3" s="29" t="s">
        <v>102</v>
      </c>
      <c r="F3" s="26" t="s">
        <v>2</v>
      </c>
      <c r="G3" s="26" t="s">
        <v>3</v>
      </c>
      <c r="H3" s="26" t="s">
        <v>4</v>
      </c>
      <c r="I3" s="27" t="s">
        <v>5</v>
      </c>
      <c r="J3" s="26" t="s">
        <v>15</v>
      </c>
      <c r="K3" s="26" t="s">
        <v>6</v>
      </c>
      <c r="L3" s="28" t="s">
        <v>7</v>
      </c>
      <c r="M3" s="28" t="s">
        <v>1</v>
      </c>
    </row>
    <row r="4" spans="1:14" ht="117" customHeight="1" x14ac:dyDescent="0.3">
      <c r="A4" s="74" t="s">
        <v>11</v>
      </c>
      <c r="B4" s="74"/>
      <c r="C4" s="66" t="s">
        <v>188</v>
      </c>
      <c r="D4" s="9" t="s">
        <v>189</v>
      </c>
      <c r="E4" s="9" t="s">
        <v>113</v>
      </c>
      <c r="F4" s="6">
        <f>F5</f>
        <v>10800</v>
      </c>
      <c r="G4" s="6">
        <f t="shared" ref="G4:K4" si="0">G5</f>
        <v>70370</v>
      </c>
      <c r="H4" s="6">
        <f t="shared" si="0"/>
        <v>11914</v>
      </c>
      <c r="I4" s="6">
        <f t="shared" si="0"/>
        <v>93084</v>
      </c>
      <c r="J4" s="6">
        <f t="shared" si="0"/>
        <v>19200</v>
      </c>
      <c r="K4" s="6">
        <f t="shared" si="0"/>
        <v>73885.679999999993</v>
      </c>
      <c r="L4" s="7"/>
      <c r="M4" s="60" t="s">
        <v>160</v>
      </c>
    </row>
    <row r="5" spans="1:14" ht="63" customHeight="1" x14ac:dyDescent="0.3">
      <c r="A5" s="77" t="s">
        <v>12</v>
      </c>
      <c r="B5" s="77"/>
      <c r="C5" s="11"/>
      <c r="D5" s="11"/>
      <c r="E5" s="57" t="s">
        <v>113</v>
      </c>
      <c r="F5" s="23">
        <f>F6+F11</f>
        <v>10800</v>
      </c>
      <c r="G5" s="23">
        <f t="shared" ref="G5:H5" si="1">G6+G11</f>
        <v>70370</v>
      </c>
      <c r="H5" s="23">
        <f t="shared" si="1"/>
        <v>11914</v>
      </c>
      <c r="I5" s="23">
        <f>I6+I11</f>
        <v>93084</v>
      </c>
      <c r="J5" s="23">
        <f t="shared" ref="J5:K5" si="2">J6+J11</f>
        <v>19200</v>
      </c>
      <c r="K5" s="23">
        <f t="shared" si="2"/>
        <v>73885.679999999993</v>
      </c>
      <c r="L5" s="24"/>
      <c r="M5" s="24"/>
    </row>
    <row r="6" spans="1:14" s="40" customFormat="1" ht="57.75" customHeight="1" x14ac:dyDescent="0.3">
      <c r="A6" s="12" t="s">
        <v>14</v>
      </c>
      <c r="B6" s="46" t="s">
        <v>13</v>
      </c>
      <c r="C6" s="47" t="s">
        <v>190</v>
      </c>
      <c r="D6" s="47" t="s">
        <v>191</v>
      </c>
      <c r="E6" s="38" t="s">
        <v>198</v>
      </c>
      <c r="F6" s="13">
        <f t="shared" ref="F6:H6" si="3">SUM(F7+F8+F9+F10)</f>
        <v>10800</v>
      </c>
      <c r="G6" s="13">
        <f t="shared" si="3"/>
        <v>10800</v>
      </c>
      <c r="H6" s="13">
        <f t="shared" si="3"/>
        <v>0</v>
      </c>
      <c r="I6" s="13">
        <f>SUM(I7+I8+I9+I10)</f>
        <v>21600</v>
      </c>
      <c r="J6" s="13">
        <f t="shared" ref="J6:K6" si="4">SUM(J7+J8+J9+J10)</f>
        <v>12000</v>
      </c>
      <c r="K6" s="13">
        <f t="shared" si="4"/>
        <v>9600</v>
      </c>
      <c r="L6" s="15" t="s">
        <v>115</v>
      </c>
      <c r="M6" s="39" t="s">
        <v>126</v>
      </c>
    </row>
    <row r="7" spans="1:14" ht="103.5" customHeight="1" x14ac:dyDescent="0.3">
      <c r="A7" s="2" t="s">
        <v>33</v>
      </c>
      <c r="B7" s="48" t="s">
        <v>187</v>
      </c>
      <c r="C7" s="67" t="s">
        <v>194</v>
      </c>
      <c r="D7" s="48" t="s">
        <v>177</v>
      </c>
      <c r="E7" s="37" t="s">
        <v>186</v>
      </c>
      <c r="F7" s="1">
        <v>5400</v>
      </c>
      <c r="G7" s="1">
        <v>0</v>
      </c>
      <c r="H7" s="1">
        <v>0</v>
      </c>
      <c r="I7" s="1">
        <f>F7+G7+H7</f>
        <v>5400</v>
      </c>
      <c r="J7" s="1">
        <v>3000</v>
      </c>
      <c r="K7" s="1">
        <v>2400</v>
      </c>
      <c r="L7" s="56" t="s">
        <v>122</v>
      </c>
      <c r="M7" s="8" t="s">
        <v>126</v>
      </c>
    </row>
    <row r="8" spans="1:14" ht="60" x14ac:dyDescent="0.3">
      <c r="A8" s="2" t="s">
        <v>34</v>
      </c>
      <c r="B8" s="2" t="s">
        <v>35</v>
      </c>
      <c r="C8" s="48" t="s">
        <v>192</v>
      </c>
      <c r="D8" s="48" t="s">
        <v>193</v>
      </c>
      <c r="E8" s="37" t="s">
        <v>186</v>
      </c>
      <c r="F8" s="1">
        <v>5400</v>
      </c>
      <c r="G8" s="1">
        <v>0</v>
      </c>
      <c r="H8" s="1">
        <v>0</v>
      </c>
      <c r="I8" s="1">
        <f t="shared" ref="I8:I10" si="5">F8+G8+H8</f>
        <v>5400</v>
      </c>
      <c r="J8" s="1">
        <v>3000</v>
      </c>
      <c r="K8" s="1">
        <v>2400</v>
      </c>
      <c r="L8" s="10"/>
      <c r="M8" s="8" t="s">
        <v>126</v>
      </c>
    </row>
    <row r="9" spans="1:14" ht="56.25" customHeight="1" x14ac:dyDescent="0.3">
      <c r="A9" s="2" t="s">
        <v>36</v>
      </c>
      <c r="B9" s="2" t="s">
        <v>195</v>
      </c>
      <c r="C9" s="48" t="s">
        <v>196</v>
      </c>
      <c r="D9" s="49" t="s">
        <v>179</v>
      </c>
      <c r="E9" s="37" t="s">
        <v>198</v>
      </c>
      <c r="F9" s="1">
        <v>0</v>
      </c>
      <c r="G9" s="1">
        <v>5400</v>
      </c>
      <c r="H9" s="1">
        <v>0</v>
      </c>
      <c r="I9" s="1">
        <f t="shared" si="5"/>
        <v>5400</v>
      </c>
      <c r="J9" s="1">
        <v>3000</v>
      </c>
      <c r="K9" s="1">
        <v>2400</v>
      </c>
      <c r="L9" s="10"/>
      <c r="M9" s="8" t="s">
        <v>126</v>
      </c>
    </row>
    <row r="10" spans="1:14" ht="34.5" customHeight="1" x14ac:dyDescent="0.3">
      <c r="A10" s="2" t="s">
        <v>37</v>
      </c>
      <c r="B10" s="2" t="s">
        <v>38</v>
      </c>
      <c r="C10" s="50" t="s">
        <v>178</v>
      </c>
      <c r="D10" s="48" t="s">
        <v>197</v>
      </c>
      <c r="E10" s="37" t="s">
        <v>199</v>
      </c>
      <c r="F10" s="1">
        <v>0</v>
      </c>
      <c r="G10" s="1">
        <v>5400</v>
      </c>
      <c r="H10" s="1">
        <v>0</v>
      </c>
      <c r="I10" s="1">
        <f t="shared" si="5"/>
        <v>5400</v>
      </c>
      <c r="J10" s="1">
        <v>3000</v>
      </c>
      <c r="K10" s="1">
        <v>2400</v>
      </c>
      <c r="L10" s="10"/>
      <c r="M10" s="8" t="s">
        <v>126</v>
      </c>
    </row>
    <row r="11" spans="1:14" s="34" customFormat="1" ht="93.75" customHeight="1" x14ac:dyDescent="0.3">
      <c r="A11" s="31" t="s">
        <v>16</v>
      </c>
      <c r="B11" s="45" t="s">
        <v>17</v>
      </c>
      <c r="C11" s="45" t="s">
        <v>132</v>
      </c>
      <c r="D11" s="45" t="s">
        <v>200</v>
      </c>
      <c r="E11" s="43" t="s">
        <v>116</v>
      </c>
      <c r="F11" s="13">
        <f>SUM(F12+F13+F14+F15+F16+F17)</f>
        <v>0</v>
      </c>
      <c r="G11" s="13">
        <f t="shared" ref="G11:H11" si="6">SUM(G12+G13+G14+G15+G16+G17)</f>
        <v>59570</v>
      </c>
      <c r="H11" s="13">
        <f t="shared" si="6"/>
        <v>11914</v>
      </c>
      <c r="I11" s="13">
        <f>SUM(I12+I13+I14+I15+I16+I17)</f>
        <v>71484</v>
      </c>
      <c r="J11" s="13">
        <f t="shared" ref="J11:K11" si="7">SUM(J12+J13+J14+J15+J16+J17)</f>
        <v>7200</v>
      </c>
      <c r="K11" s="13">
        <f t="shared" si="7"/>
        <v>64285.68</v>
      </c>
      <c r="L11" s="33"/>
      <c r="M11" s="43" t="s">
        <v>104</v>
      </c>
      <c r="N11" s="32"/>
    </row>
    <row r="12" spans="1:14" ht="58.5" customHeight="1" x14ac:dyDescent="0.3">
      <c r="A12" s="2" t="s">
        <v>43</v>
      </c>
      <c r="B12" s="2" t="s">
        <v>39</v>
      </c>
      <c r="C12" s="48" t="s">
        <v>180</v>
      </c>
      <c r="D12" s="48" t="s">
        <v>181</v>
      </c>
      <c r="E12" s="48" t="s">
        <v>111</v>
      </c>
      <c r="F12" s="1">
        <v>0</v>
      </c>
      <c r="G12" s="1">
        <v>11914</v>
      </c>
      <c r="H12" s="1">
        <v>0</v>
      </c>
      <c r="I12" s="1">
        <f>F12+G12+H12</f>
        <v>11914</v>
      </c>
      <c r="J12" s="1">
        <v>1200</v>
      </c>
      <c r="K12" s="1">
        <v>10714.28</v>
      </c>
      <c r="L12" s="4"/>
      <c r="M12" s="8" t="s">
        <v>161</v>
      </c>
    </row>
    <row r="13" spans="1:14" ht="138.75" customHeight="1" x14ac:dyDescent="0.3">
      <c r="A13" s="2" t="s">
        <v>44</v>
      </c>
      <c r="B13" s="2" t="s">
        <v>40</v>
      </c>
      <c r="C13" s="48" t="s">
        <v>201</v>
      </c>
      <c r="D13" s="48" t="s">
        <v>202</v>
      </c>
      <c r="E13" s="48" t="s">
        <v>111</v>
      </c>
      <c r="F13" s="1">
        <v>0</v>
      </c>
      <c r="G13" s="1">
        <v>11914</v>
      </c>
      <c r="H13" s="1">
        <v>0</v>
      </c>
      <c r="I13" s="1">
        <f t="shared" ref="I13:I17" si="8">F13+G13+H13</f>
        <v>11914</v>
      </c>
      <c r="J13" s="1">
        <v>1200</v>
      </c>
      <c r="K13" s="1">
        <v>10714.28</v>
      </c>
      <c r="L13" s="3"/>
      <c r="M13" s="8" t="s">
        <v>161</v>
      </c>
    </row>
    <row r="14" spans="1:14" ht="46.5" customHeight="1" x14ac:dyDescent="0.3">
      <c r="A14" s="2" t="s">
        <v>45</v>
      </c>
      <c r="B14" s="2" t="s">
        <v>41</v>
      </c>
      <c r="C14" s="48" t="s">
        <v>156</v>
      </c>
      <c r="D14" s="48" t="s">
        <v>203</v>
      </c>
      <c r="E14" s="48" t="s">
        <v>111</v>
      </c>
      <c r="F14" s="1">
        <v>0</v>
      </c>
      <c r="G14" s="1">
        <v>11914</v>
      </c>
      <c r="H14" s="1">
        <v>0</v>
      </c>
      <c r="I14" s="1">
        <f t="shared" si="8"/>
        <v>11914</v>
      </c>
      <c r="J14" s="1">
        <v>1200</v>
      </c>
      <c r="K14" s="1">
        <v>10714.28</v>
      </c>
      <c r="L14" s="3"/>
      <c r="M14" s="8" t="s">
        <v>161</v>
      </c>
    </row>
    <row r="15" spans="1:14" ht="36" x14ac:dyDescent="0.3">
      <c r="A15" s="2" t="s">
        <v>46</v>
      </c>
      <c r="B15" s="2" t="s">
        <v>110</v>
      </c>
      <c r="C15" s="48" t="s">
        <v>103</v>
      </c>
      <c r="D15" s="48" t="s">
        <v>157</v>
      </c>
      <c r="E15" s="48" t="s">
        <v>109</v>
      </c>
      <c r="F15" s="1">
        <v>0</v>
      </c>
      <c r="G15" s="1">
        <v>11914</v>
      </c>
      <c r="H15" s="1">
        <v>0</v>
      </c>
      <c r="I15" s="1">
        <f t="shared" si="8"/>
        <v>11914</v>
      </c>
      <c r="J15" s="1">
        <v>1200</v>
      </c>
      <c r="K15" s="1">
        <v>10714.28</v>
      </c>
      <c r="L15" s="3"/>
      <c r="M15" s="8" t="s">
        <v>161</v>
      </c>
    </row>
    <row r="16" spans="1:14" ht="51.75" customHeight="1" x14ac:dyDescent="0.3">
      <c r="A16" s="2" t="s">
        <v>47</v>
      </c>
      <c r="B16" s="2" t="s">
        <v>42</v>
      </c>
      <c r="C16" s="59" t="s">
        <v>158</v>
      </c>
      <c r="D16" s="48" t="s">
        <v>204</v>
      </c>
      <c r="E16" s="48" t="s">
        <v>206</v>
      </c>
      <c r="F16" s="1">
        <v>0</v>
      </c>
      <c r="G16" s="1">
        <v>5957</v>
      </c>
      <c r="H16" s="1">
        <v>5957</v>
      </c>
      <c r="I16" s="1">
        <f t="shared" si="8"/>
        <v>11914</v>
      </c>
      <c r="J16" s="1">
        <v>1200</v>
      </c>
      <c r="K16" s="1">
        <v>10714.28</v>
      </c>
      <c r="L16" s="3"/>
      <c r="M16" s="8" t="s">
        <v>161</v>
      </c>
    </row>
    <row r="17" spans="1:13" ht="51.75" customHeight="1" x14ac:dyDescent="0.3">
      <c r="A17" s="2" t="s">
        <v>48</v>
      </c>
      <c r="B17" s="2" t="s">
        <v>49</v>
      </c>
      <c r="C17" s="48" t="s">
        <v>159</v>
      </c>
      <c r="D17" s="48" t="s">
        <v>205</v>
      </c>
      <c r="E17" s="68" t="s">
        <v>207</v>
      </c>
      <c r="F17" s="1">
        <v>0</v>
      </c>
      <c r="G17" s="1">
        <v>5957</v>
      </c>
      <c r="H17" s="1">
        <v>5957</v>
      </c>
      <c r="I17" s="1">
        <f t="shared" si="8"/>
        <v>11914</v>
      </c>
      <c r="J17" s="1">
        <v>1200</v>
      </c>
      <c r="K17" s="1">
        <v>10714.28</v>
      </c>
      <c r="L17" s="3"/>
      <c r="M17" s="8" t="s">
        <v>161</v>
      </c>
    </row>
    <row r="18" spans="1:13" ht="81.75" customHeight="1" x14ac:dyDescent="0.3">
      <c r="A18" s="74" t="s">
        <v>18</v>
      </c>
      <c r="B18" s="74"/>
      <c r="C18" s="9" t="s">
        <v>129</v>
      </c>
      <c r="D18" s="9" t="s">
        <v>128</v>
      </c>
      <c r="E18" s="9" t="s">
        <v>113</v>
      </c>
      <c r="F18" s="6">
        <f>F19</f>
        <v>14528.42</v>
      </c>
      <c r="G18" s="6">
        <f t="shared" ref="G18:K18" si="9">G19</f>
        <v>7749.99</v>
      </c>
      <c r="H18" s="6">
        <f t="shared" si="9"/>
        <v>27562.42</v>
      </c>
      <c r="I18" s="6">
        <f t="shared" si="9"/>
        <v>49840.83</v>
      </c>
      <c r="J18" s="6">
        <f t="shared" si="9"/>
        <v>25371.83</v>
      </c>
      <c r="K18" s="6">
        <f t="shared" si="9"/>
        <v>24471.38</v>
      </c>
      <c r="L18" s="7"/>
      <c r="M18" s="60" t="s">
        <v>104</v>
      </c>
    </row>
    <row r="19" spans="1:13" ht="48" customHeight="1" x14ac:dyDescent="0.3">
      <c r="A19" s="77" t="s">
        <v>127</v>
      </c>
      <c r="B19" s="77"/>
      <c r="C19" s="11"/>
      <c r="D19" s="11"/>
      <c r="E19" s="55" t="s">
        <v>113</v>
      </c>
      <c r="F19" s="23">
        <f>F20+F26+F30</f>
        <v>14528.42</v>
      </c>
      <c r="G19" s="23">
        <f t="shared" ref="G19:K19" si="10">G20+G26+G30</f>
        <v>7749.99</v>
      </c>
      <c r="H19" s="23">
        <f t="shared" si="10"/>
        <v>27562.42</v>
      </c>
      <c r="I19" s="23">
        <f t="shared" si="10"/>
        <v>49840.83</v>
      </c>
      <c r="J19" s="23">
        <f t="shared" si="10"/>
        <v>25371.83</v>
      </c>
      <c r="K19" s="23">
        <f t="shared" si="10"/>
        <v>24471.38</v>
      </c>
      <c r="L19" s="24"/>
      <c r="M19" s="24"/>
    </row>
    <row r="20" spans="1:13" ht="131.25" customHeight="1" x14ac:dyDescent="0.3">
      <c r="A20" s="12" t="s">
        <v>21</v>
      </c>
      <c r="B20" s="31" t="s">
        <v>209</v>
      </c>
      <c r="C20" s="31" t="s">
        <v>208</v>
      </c>
      <c r="D20" s="31" t="s">
        <v>210</v>
      </c>
      <c r="E20" s="31" t="s">
        <v>117</v>
      </c>
      <c r="F20" s="13">
        <f>SUM(F21+F22+F23+F24+F25)</f>
        <v>3885.42</v>
      </c>
      <c r="G20" s="13">
        <f t="shared" ref="G20:H20" si="11">SUM(G21+G22+G23+G24+G25)</f>
        <v>2428.42</v>
      </c>
      <c r="H20" s="13">
        <f t="shared" si="11"/>
        <v>8256.42</v>
      </c>
      <c r="I20" s="13">
        <f>SUM(I21+I22+I23+I24+I25)</f>
        <v>14570.26</v>
      </c>
      <c r="J20" s="13">
        <f>SUM(J21+J22+J23+J24+J25)</f>
        <v>7285.7000000000007</v>
      </c>
      <c r="K20" s="13">
        <f t="shared" ref="K20" si="12">SUM(K21+K22+K23+K24+K25)</f>
        <v>7285.7000000000007</v>
      </c>
      <c r="L20" s="14" t="s">
        <v>123</v>
      </c>
      <c r="M20" s="16" t="s">
        <v>104</v>
      </c>
    </row>
    <row r="21" spans="1:13" ht="72" x14ac:dyDescent="0.3">
      <c r="A21" s="5" t="s">
        <v>50</v>
      </c>
      <c r="B21" s="5" t="s">
        <v>211</v>
      </c>
      <c r="C21" s="5" t="s">
        <v>151</v>
      </c>
      <c r="D21" s="5" t="s">
        <v>212</v>
      </c>
      <c r="E21" s="5" t="s">
        <v>213</v>
      </c>
      <c r="F21" s="30">
        <v>2914</v>
      </c>
      <c r="G21" s="30">
        <v>0</v>
      </c>
      <c r="H21" s="30">
        <v>0</v>
      </c>
      <c r="I21" s="10">
        <f>F21+G21+H21</f>
        <v>2914</v>
      </c>
      <c r="J21" s="17">
        <v>1457.14</v>
      </c>
      <c r="K21" s="17">
        <v>1457.14</v>
      </c>
      <c r="L21" s="18"/>
      <c r="M21" s="19" t="s">
        <v>104</v>
      </c>
    </row>
    <row r="22" spans="1:13" ht="117" customHeight="1" x14ac:dyDescent="0.3">
      <c r="A22" s="5" t="s">
        <v>51</v>
      </c>
      <c r="B22" s="5" t="s">
        <v>55</v>
      </c>
      <c r="C22" s="51" t="s">
        <v>152</v>
      </c>
      <c r="D22" s="51" t="s">
        <v>153</v>
      </c>
      <c r="E22" s="5" t="s">
        <v>214</v>
      </c>
      <c r="F22" s="30">
        <v>971.42</v>
      </c>
      <c r="G22" s="30">
        <v>971.42</v>
      </c>
      <c r="H22" s="30">
        <v>971.42</v>
      </c>
      <c r="I22" s="10">
        <f t="shared" ref="I22:I24" si="13">F22+G22+H22</f>
        <v>2914.2599999999998</v>
      </c>
      <c r="J22" s="17">
        <v>1457.14</v>
      </c>
      <c r="K22" s="17">
        <v>1457.14</v>
      </c>
      <c r="L22" s="18"/>
      <c r="M22" s="19" t="s">
        <v>162</v>
      </c>
    </row>
    <row r="23" spans="1:13" ht="81" customHeight="1" x14ac:dyDescent="0.3">
      <c r="A23" s="5" t="s">
        <v>52</v>
      </c>
      <c r="B23" s="5" t="s">
        <v>56</v>
      </c>
      <c r="C23" s="52" t="s">
        <v>154</v>
      </c>
      <c r="D23" s="52" t="s">
        <v>217</v>
      </c>
      <c r="E23" s="5" t="s">
        <v>206</v>
      </c>
      <c r="F23" s="30">
        <v>0</v>
      </c>
      <c r="G23" s="30">
        <v>1457</v>
      </c>
      <c r="H23" s="30">
        <v>1457</v>
      </c>
      <c r="I23" s="10">
        <f t="shared" si="13"/>
        <v>2914</v>
      </c>
      <c r="J23" s="17">
        <v>1457.14</v>
      </c>
      <c r="K23" s="17">
        <v>1457.14</v>
      </c>
      <c r="L23" s="18"/>
      <c r="M23" s="19" t="s">
        <v>163</v>
      </c>
    </row>
    <row r="24" spans="1:13" ht="67.5" customHeight="1" x14ac:dyDescent="0.3">
      <c r="A24" s="5" t="s">
        <v>53</v>
      </c>
      <c r="B24" s="53" t="s">
        <v>215</v>
      </c>
      <c r="C24" s="52" t="s">
        <v>155</v>
      </c>
      <c r="D24" s="52" t="s">
        <v>216</v>
      </c>
      <c r="E24" s="5" t="s">
        <v>113</v>
      </c>
      <c r="F24" s="30">
        <v>0</v>
      </c>
      <c r="G24" s="30">
        <v>0</v>
      </c>
      <c r="H24" s="30">
        <v>2914</v>
      </c>
      <c r="I24" s="10">
        <f t="shared" si="13"/>
        <v>2914</v>
      </c>
      <c r="J24" s="17">
        <v>1457.14</v>
      </c>
      <c r="K24" s="17">
        <v>1457.14</v>
      </c>
      <c r="L24" s="18"/>
      <c r="M24" s="19" t="s">
        <v>163</v>
      </c>
    </row>
    <row r="25" spans="1:13" ht="72" x14ac:dyDescent="0.3">
      <c r="A25" s="5" t="s">
        <v>54</v>
      </c>
      <c r="B25" s="5" t="s">
        <v>220</v>
      </c>
      <c r="C25" s="52" t="s">
        <v>218</v>
      </c>
      <c r="D25" s="52" t="s">
        <v>219</v>
      </c>
      <c r="E25" s="5" t="s">
        <v>113</v>
      </c>
      <c r="F25" s="30">
        <v>0</v>
      </c>
      <c r="G25" s="30">
        <v>0</v>
      </c>
      <c r="H25" s="30">
        <v>2914</v>
      </c>
      <c r="I25" s="10">
        <f>F25+G25+H25</f>
        <v>2914</v>
      </c>
      <c r="J25" s="17">
        <v>1457.14</v>
      </c>
      <c r="K25" s="17">
        <v>1457.14</v>
      </c>
      <c r="L25" s="18"/>
      <c r="M25" s="19" t="s">
        <v>163</v>
      </c>
    </row>
    <row r="26" spans="1:13" s="41" customFormat="1" ht="96.75" customHeight="1" x14ac:dyDescent="0.3">
      <c r="A26" s="12" t="s">
        <v>20</v>
      </c>
      <c r="B26" s="12" t="s">
        <v>19</v>
      </c>
      <c r="C26" s="31" t="s">
        <v>221</v>
      </c>
      <c r="D26" s="12" t="s">
        <v>133</v>
      </c>
      <c r="E26" s="12" t="s">
        <v>125</v>
      </c>
      <c r="F26" s="13">
        <f>SUM(F27+F28+F29)</f>
        <v>0</v>
      </c>
      <c r="G26" s="13">
        <f t="shared" ref="G26:H26" si="14">SUM(G27+G28+G29)</f>
        <v>0</v>
      </c>
      <c r="H26" s="13">
        <f t="shared" si="14"/>
        <v>16113</v>
      </c>
      <c r="I26" s="13">
        <f>SUM(I27+I28+I29)</f>
        <v>16113</v>
      </c>
      <c r="J26" s="13">
        <f t="shared" ref="J26:K26" si="15">SUM(J27+J28+J29)</f>
        <v>8057.13</v>
      </c>
      <c r="K26" s="13">
        <f t="shared" si="15"/>
        <v>8057.13</v>
      </c>
      <c r="L26" s="14" t="s">
        <v>123</v>
      </c>
      <c r="M26" s="16" t="s">
        <v>105</v>
      </c>
    </row>
    <row r="27" spans="1:13" ht="45" customHeight="1" x14ac:dyDescent="0.3">
      <c r="A27" s="5" t="s">
        <v>57</v>
      </c>
      <c r="B27" s="21" t="s">
        <v>60</v>
      </c>
      <c r="C27" s="54" t="s">
        <v>112</v>
      </c>
      <c r="D27" s="54" t="s">
        <v>225</v>
      </c>
      <c r="E27" s="5" t="s">
        <v>113</v>
      </c>
      <c r="F27" s="17">
        <v>0</v>
      </c>
      <c r="G27" s="17">
        <v>0</v>
      </c>
      <c r="H27" s="17">
        <v>5371</v>
      </c>
      <c r="I27" s="10">
        <f>F27+G27+H27</f>
        <v>5371</v>
      </c>
      <c r="J27" s="17">
        <v>2685.71</v>
      </c>
      <c r="K27" s="17">
        <v>2685.71</v>
      </c>
      <c r="L27" s="18"/>
      <c r="M27" s="19" t="s">
        <v>104</v>
      </c>
    </row>
    <row r="28" spans="1:13" ht="48" x14ac:dyDescent="0.3">
      <c r="A28" s="5" t="s">
        <v>58</v>
      </c>
      <c r="B28" s="5" t="s">
        <v>61</v>
      </c>
      <c r="C28" s="53" t="s">
        <v>222</v>
      </c>
      <c r="D28" s="53" t="s">
        <v>223</v>
      </c>
      <c r="E28" s="5" t="s">
        <v>113</v>
      </c>
      <c r="F28" s="17">
        <v>0</v>
      </c>
      <c r="G28" s="17">
        <v>0</v>
      </c>
      <c r="H28" s="17">
        <v>5371</v>
      </c>
      <c r="I28" s="10">
        <f t="shared" ref="I28:I29" si="16">F28+G28+H28</f>
        <v>5371</v>
      </c>
      <c r="J28" s="17">
        <v>2685.71</v>
      </c>
      <c r="K28" s="17">
        <v>2685.71</v>
      </c>
      <c r="L28" s="18"/>
      <c r="M28" s="19" t="s">
        <v>104</v>
      </c>
    </row>
    <row r="29" spans="1:13" ht="75" customHeight="1" x14ac:dyDescent="0.3">
      <c r="A29" s="5" t="s">
        <v>59</v>
      </c>
      <c r="B29" s="5" t="s">
        <v>62</v>
      </c>
      <c r="C29" s="69" t="s">
        <v>224</v>
      </c>
      <c r="D29" s="69" t="s">
        <v>226</v>
      </c>
      <c r="E29" s="21" t="s">
        <v>113</v>
      </c>
      <c r="F29" s="17">
        <v>0</v>
      </c>
      <c r="G29" s="17">
        <v>0</v>
      </c>
      <c r="H29" s="17">
        <v>5371</v>
      </c>
      <c r="I29" s="10">
        <f t="shared" si="16"/>
        <v>5371</v>
      </c>
      <c r="J29" s="17">
        <v>2685.71</v>
      </c>
      <c r="K29" s="17">
        <v>2685.71</v>
      </c>
      <c r="L29" s="18"/>
      <c r="M29" s="19" t="s">
        <v>104</v>
      </c>
    </row>
    <row r="30" spans="1:13" ht="82.5" customHeight="1" x14ac:dyDescent="0.3">
      <c r="A30" s="12" t="s">
        <v>22</v>
      </c>
      <c r="B30" s="12" t="s">
        <v>23</v>
      </c>
      <c r="C30" s="12" t="s">
        <v>134</v>
      </c>
      <c r="D30" s="12" t="s">
        <v>135</v>
      </c>
      <c r="E30" s="12" t="s">
        <v>227</v>
      </c>
      <c r="F30" s="13">
        <f>SUM(F31+F32+F33)</f>
        <v>10643</v>
      </c>
      <c r="G30" s="13">
        <f t="shared" ref="G30" si="17">SUM(G31+G32+G33)</f>
        <v>5321.57</v>
      </c>
      <c r="H30" s="13">
        <f t="shared" ref="H30" si="18">SUM(H31+H32+H33)</f>
        <v>3193</v>
      </c>
      <c r="I30" s="13">
        <f>SUM(I31+I32+I33)</f>
        <v>19157.57</v>
      </c>
      <c r="J30" s="13">
        <f t="shared" ref="J30:K30" si="19">SUM(J31+J32+J33)</f>
        <v>10029</v>
      </c>
      <c r="K30" s="13">
        <f t="shared" si="19"/>
        <v>9128.5499999999993</v>
      </c>
      <c r="L30" s="14" t="s">
        <v>123</v>
      </c>
      <c r="M30" s="14" t="s">
        <v>106</v>
      </c>
    </row>
    <row r="31" spans="1:13" ht="48" x14ac:dyDescent="0.3">
      <c r="A31" s="5" t="s">
        <v>66</v>
      </c>
      <c r="B31" s="2" t="s">
        <v>63</v>
      </c>
      <c r="C31" s="48" t="s">
        <v>146</v>
      </c>
      <c r="D31" s="48" t="s">
        <v>145</v>
      </c>
      <c r="E31" s="2" t="s">
        <v>228</v>
      </c>
      <c r="F31" s="1">
        <v>6386</v>
      </c>
      <c r="G31" s="1">
        <v>0</v>
      </c>
      <c r="H31" s="1">
        <v>0</v>
      </c>
      <c r="I31" s="10">
        <f>F31+G31+H31</f>
        <v>6386</v>
      </c>
      <c r="J31" s="1">
        <v>3343</v>
      </c>
      <c r="K31" s="1">
        <v>3042.85</v>
      </c>
      <c r="L31" s="42"/>
      <c r="M31" s="3" t="s">
        <v>106</v>
      </c>
    </row>
    <row r="32" spans="1:13" ht="76.5" customHeight="1" x14ac:dyDescent="0.3">
      <c r="A32" s="5" t="s">
        <v>67</v>
      </c>
      <c r="B32" s="2" t="s">
        <v>64</v>
      </c>
      <c r="C32" s="48" t="s">
        <v>147</v>
      </c>
      <c r="D32" s="48" t="s">
        <v>149</v>
      </c>
      <c r="E32" s="2" t="s">
        <v>229</v>
      </c>
      <c r="F32" s="1">
        <v>4257</v>
      </c>
      <c r="G32" s="1">
        <v>2128.5700000000002</v>
      </c>
      <c r="H32" s="1">
        <v>0</v>
      </c>
      <c r="I32" s="10">
        <f t="shared" ref="I32:I33" si="20">F32+G32+H32</f>
        <v>6385.57</v>
      </c>
      <c r="J32" s="1">
        <v>3343</v>
      </c>
      <c r="K32" s="1">
        <v>3042.85</v>
      </c>
      <c r="L32" s="3"/>
      <c r="M32" s="3" t="s">
        <v>106</v>
      </c>
    </row>
    <row r="33" spans="1:15" ht="43.5" customHeight="1" x14ac:dyDescent="0.3">
      <c r="A33" s="5" t="s">
        <v>68</v>
      </c>
      <c r="B33" s="2" t="s">
        <v>65</v>
      </c>
      <c r="C33" s="48" t="s">
        <v>148</v>
      </c>
      <c r="D33" s="48" t="s">
        <v>150</v>
      </c>
      <c r="E33" s="2" t="s">
        <v>230</v>
      </c>
      <c r="F33" s="1">
        <v>0</v>
      </c>
      <c r="G33" s="1">
        <v>3193</v>
      </c>
      <c r="H33" s="1">
        <v>3193</v>
      </c>
      <c r="I33" s="10">
        <f t="shared" si="20"/>
        <v>6386</v>
      </c>
      <c r="J33" s="1">
        <v>3343</v>
      </c>
      <c r="K33" s="1">
        <v>3042.85</v>
      </c>
      <c r="L33" s="3"/>
      <c r="M33" s="3" t="s">
        <v>106</v>
      </c>
    </row>
    <row r="34" spans="1:15" ht="139.5" customHeight="1" x14ac:dyDescent="0.3">
      <c r="A34" s="78" t="s">
        <v>24</v>
      </c>
      <c r="B34" s="79"/>
      <c r="C34" s="57" t="s">
        <v>130</v>
      </c>
      <c r="D34" s="57" t="s">
        <v>131</v>
      </c>
      <c r="E34" s="57" t="s">
        <v>114</v>
      </c>
      <c r="F34" s="6">
        <f>F35</f>
        <v>190285.68</v>
      </c>
      <c r="G34" s="6">
        <f t="shared" ref="G34:H34" si="21">G35</f>
        <v>176285.68</v>
      </c>
      <c r="H34" s="6">
        <f t="shared" si="21"/>
        <v>171285.68</v>
      </c>
      <c r="I34" s="6">
        <f>I35</f>
        <v>537857.04</v>
      </c>
      <c r="J34" s="6">
        <f t="shared" ref="J34" si="22">J35</f>
        <v>326999.95999999996</v>
      </c>
      <c r="K34" s="6">
        <f t="shared" ref="K34" si="23">K35</f>
        <v>149999.96999999997</v>
      </c>
      <c r="L34" s="7"/>
      <c r="M34" s="61" t="s">
        <v>106</v>
      </c>
    </row>
    <row r="35" spans="1:15" ht="33.75" customHeight="1" x14ac:dyDescent="0.3">
      <c r="A35" s="75" t="s">
        <v>25</v>
      </c>
      <c r="B35" s="76"/>
      <c r="C35" s="44"/>
      <c r="D35" s="44"/>
      <c r="E35" s="57" t="s">
        <v>114</v>
      </c>
      <c r="F35" s="23">
        <f>F36+F41+F44+F47</f>
        <v>190285.68</v>
      </c>
      <c r="G35" s="23">
        <f t="shared" ref="G35:K35" si="24">G36+G41+G44+G47</f>
        <v>176285.68</v>
      </c>
      <c r="H35" s="23">
        <f t="shared" si="24"/>
        <v>171285.68</v>
      </c>
      <c r="I35" s="23">
        <f t="shared" si="24"/>
        <v>537857.04</v>
      </c>
      <c r="J35" s="23">
        <f t="shared" si="24"/>
        <v>326999.95999999996</v>
      </c>
      <c r="K35" s="23">
        <f t="shared" si="24"/>
        <v>149999.96999999997</v>
      </c>
      <c r="L35" s="24"/>
      <c r="M35" s="24"/>
    </row>
    <row r="36" spans="1:15" ht="96" x14ac:dyDescent="0.3">
      <c r="A36" s="20" t="s">
        <v>26</v>
      </c>
      <c r="B36" s="20" t="s">
        <v>27</v>
      </c>
      <c r="C36" s="20" t="s">
        <v>136</v>
      </c>
      <c r="D36" s="20" t="s">
        <v>137</v>
      </c>
      <c r="E36" s="57" t="s">
        <v>114</v>
      </c>
      <c r="F36" s="13">
        <f>SUM(F37+F38+F39+F40)</f>
        <v>26285.68</v>
      </c>
      <c r="G36" s="13">
        <f t="shared" ref="G36:H36" si="25">SUM(G37+G38+G39+G40)</f>
        <v>26285.68</v>
      </c>
      <c r="H36" s="13">
        <f t="shared" si="25"/>
        <v>26285.68</v>
      </c>
      <c r="I36" s="13">
        <f>SUM(I37+I38+I39+I40)</f>
        <v>78857.040000000008</v>
      </c>
      <c r="J36" s="13">
        <f t="shared" ref="J36:K36" si="26">SUM(J37+J38+J39+J40)</f>
        <v>18000</v>
      </c>
      <c r="K36" s="13">
        <f t="shared" si="26"/>
        <v>0</v>
      </c>
      <c r="L36" s="14" t="s">
        <v>124</v>
      </c>
      <c r="M36" s="14"/>
    </row>
    <row r="37" spans="1:15" ht="36" x14ac:dyDescent="0.3">
      <c r="A37" s="5" t="s">
        <v>69</v>
      </c>
      <c r="B37" s="5" t="s">
        <v>73</v>
      </c>
      <c r="C37" s="5" t="s">
        <v>182</v>
      </c>
      <c r="D37" s="5" t="s">
        <v>165</v>
      </c>
      <c r="E37" s="2" t="s">
        <v>113</v>
      </c>
      <c r="F37" s="17">
        <v>6571.42</v>
      </c>
      <c r="G37" s="17">
        <v>6571.42</v>
      </c>
      <c r="H37" s="17">
        <v>6571.42</v>
      </c>
      <c r="I37" s="1">
        <f t="shared" ref="I37:I40" si="27">F37+G37+H37</f>
        <v>19714.260000000002</v>
      </c>
      <c r="J37" s="17">
        <v>4500</v>
      </c>
      <c r="K37" s="17"/>
      <c r="L37" s="62"/>
      <c r="M37" s="22" t="s">
        <v>106</v>
      </c>
    </row>
    <row r="38" spans="1:15" ht="36" x14ac:dyDescent="0.3">
      <c r="A38" s="5" t="s">
        <v>70</v>
      </c>
      <c r="B38" s="5" t="s">
        <v>74</v>
      </c>
      <c r="C38" s="5" t="s">
        <v>231</v>
      </c>
      <c r="D38" s="5" t="s">
        <v>183</v>
      </c>
      <c r="E38" s="2" t="s">
        <v>113</v>
      </c>
      <c r="F38" s="17">
        <v>6571.42</v>
      </c>
      <c r="G38" s="17">
        <v>6571.42</v>
      </c>
      <c r="H38" s="17">
        <v>6571.42</v>
      </c>
      <c r="I38" s="1">
        <f t="shared" si="27"/>
        <v>19714.260000000002</v>
      </c>
      <c r="J38" s="17">
        <v>4500</v>
      </c>
      <c r="K38" s="17"/>
      <c r="L38" s="62"/>
      <c r="M38" s="22" t="s">
        <v>106</v>
      </c>
    </row>
    <row r="39" spans="1:15" ht="36" x14ac:dyDescent="0.3">
      <c r="A39" s="5" t="s">
        <v>71</v>
      </c>
      <c r="B39" s="5" t="s">
        <v>75</v>
      </c>
      <c r="C39" s="5" t="s">
        <v>184</v>
      </c>
      <c r="D39" s="5" t="s">
        <v>232</v>
      </c>
      <c r="E39" s="2" t="s">
        <v>113</v>
      </c>
      <c r="F39" s="17">
        <v>6571.42</v>
      </c>
      <c r="G39" s="17">
        <v>6571.42</v>
      </c>
      <c r="H39" s="17">
        <v>6571.42</v>
      </c>
      <c r="I39" s="1">
        <f t="shared" si="27"/>
        <v>19714.260000000002</v>
      </c>
      <c r="J39" s="17">
        <v>4500</v>
      </c>
      <c r="K39" s="17"/>
      <c r="L39" s="62"/>
      <c r="M39" s="22" t="s">
        <v>106</v>
      </c>
    </row>
    <row r="40" spans="1:15" ht="60" x14ac:dyDescent="0.3">
      <c r="A40" s="5" t="s">
        <v>72</v>
      </c>
      <c r="B40" s="5" t="s">
        <v>76</v>
      </c>
      <c r="C40" s="5" t="s">
        <v>185</v>
      </c>
      <c r="D40" s="5" t="s">
        <v>166</v>
      </c>
      <c r="E40" s="2" t="s">
        <v>111</v>
      </c>
      <c r="F40" s="17">
        <v>6571.42</v>
      </c>
      <c r="G40" s="17">
        <v>6571.42</v>
      </c>
      <c r="H40" s="17">
        <v>6571.42</v>
      </c>
      <c r="I40" s="1">
        <f t="shared" si="27"/>
        <v>19714.260000000002</v>
      </c>
      <c r="J40" s="17">
        <v>4500</v>
      </c>
      <c r="K40" s="17"/>
      <c r="L40" s="62"/>
      <c r="M40" s="22" t="s">
        <v>106</v>
      </c>
    </row>
    <row r="41" spans="1:15" ht="72" x14ac:dyDescent="0.3">
      <c r="A41" s="20" t="s">
        <v>29</v>
      </c>
      <c r="B41" s="20" t="s">
        <v>28</v>
      </c>
      <c r="C41" s="20" t="s">
        <v>139</v>
      </c>
      <c r="D41" s="20" t="s">
        <v>140</v>
      </c>
      <c r="E41" s="20" t="s">
        <v>138</v>
      </c>
      <c r="F41" s="13">
        <f>SUM(F42+F43)</f>
        <v>15000</v>
      </c>
      <c r="G41" s="13">
        <f t="shared" ref="G41:H41" si="28">SUM(G42+G43)</f>
        <v>10000</v>
      </c>
      <c r="H41" s="13">
        <f t="shared" si="28"/>
        <v>5000</v>
      </c>
      <c r="I41" s="13">
        <f>SUM(I42+I43)</f>
        <v>30000</v>
      </c>
      <c r="J41" s="13">
        <f t="shared" ref="J41:K41" si="29">SUM(J42+J43)</f>
        <v>15000</v>
      </c>
      <c r="K41" s="13">
        <f t="shared" si="29"/>
        <v>15000</v>
      </c>
      <c r="L41" s="63" t="s">
        <v>124</v>
      </c>
      <c r="M41" s="16" t="s">
        <v>107</v>
      </c>
    </row>
    <row r="42" spans="1:15" ht="60" x14ac:dyDescent="0.3">
      <c r="A42" s="5" t="s">
        <v>77</v>
      </c>
      <c r="B42" s="5" t="s">
        <v>79</v>
      </c>
      <c r="C42" s="5" t="s">
        <v>118</v>
      </c>
      <c r="D42" s="5" t="s">
        <v>167</v>
      </c>
      <c r="E42" s="5" t="s">
        <v>199</v>
      </c>
      <c r="F42" s="17">
        <v>10000</v>
      </c>
      <c r="G42" s="17">
        <v>5000</v>
      </c>
      <c r="H42" s="17">
        <v>0</v>
      </c>
      <c r="I42" s="1">
        <f>F42+G42+H42</f>
        <v>15000</v>
      </c>
      <c r="J42" s="17">
        <v>7500</v>
      </c>
      <c r="K42" s="17">
        <v>7500</v>
      </c>
      <c r="L42" s="64"/>
      <c r="M42" s="19" t="s">
        <v>107</v>
      </c>
    </row>
    <row r="43" spans="1:15" ht="36" x14ac:dyDescent="0.3">
      <c r="A43" s="5" t="s">
        <v>78</v>
      </c>
      <c r="B43" s="5" t="s">
        <v>80</v>
      </c>
      <c r="C43" s="5" t="s">
        <v>119</v>
      </c>
      <c r="D43" s="5" t="s">
        <v>168</v>
      </c>
      <c r="E43" s="5" t="s">
        <v>233</v>
      </c>
      <c r="F43" s="17">
        <v>5000</v>
      </c>
      <c r="G43" s="17">
        <v>5000</v>
      </c>
      <c r="H43" s="17">
        <v>5000</v>
      </c>
      <c r="I43" s="1">
        <f t="shared" ref="I43" si="30">F43+G43+H43</f>
        <v>15000</v>
      </c>
      <c r="J43" s="17">
        <v>7500</v>
      </c>
      <c r="K43" s="17">
        <v>7500</v>
      </c>
      <c r="L43" s="64"/>
      <c r="M43" s="19" t="s">
        <v>164</v>
      </c>
    </row>
    <row r="44" spans="1:15" ht="48" x14ac:dyDescent="0.3">
      <c r="A44" s="20" t="s">
        <v>81</v>
      </c>
      <c r="B44" s="20" t="s">
        <v>30</v>
      </c>
      <c r="C44" s="20" t="s">
        <v>142</v>
      </c>
      <c r="D44" s="20" t="s">
        <v>120</v>
      </c>
      <c r="E44" s="58" t="s">
        <v>234</v>
      </c>
      <c r="F44" s="13">
        <f>SUM(F45+F46)</f>
        <v>9000</v>
      </c>
      <c r="G44" s="13">
        <f t="shared" ref="G44" si="31">SUM(G45+G46)</f>
        <v>0</v>
      </c>
      <c r="H44" s="13">
        <f t="shared" ref="H44" si="32">SUM(H45+H46)</f>
        <v>0</v>
      </c>
      <c r="I44" s="13">
        <f>SUM(I45+I46)</f>
        <v>9000</v>
      </c>
      <c r="J44" s="13">
        <f t="shared" ref="J44:K44" si="33">SUM(J45+J46)</f>
        <v>9000</v>
      </c>
      <c r="K44" s="13">
        <f t="shared" si="33"/>
        <v>0</v>
      </c>
      <c r="L44" s="63" t="s">
        <v>124</v>
      </c>
      <c r="M44" s="43" t="s">
        <v>108</v>
      </c>
    </row>
    <row r="45" spans="1:15" ht="48" x14ac:dyDescent="0.3">
      <c r="A45" s="5" t="s">
        <v>82</v>
      </c>
      <c r="B45" s="5" t="s">
        <v>84</v>
      </c>
      <c r="C45" s="5" t="s">
        <v>169</v>
      </c>
      <c r="D45" s="21" t="s">
        <v>170</v>
      </c>
      <c r="E45" s="5" t="s">
        <v>186</v>
      </c>
      <c r="F45" s="17">
        <v>4500</v>
      </c>
      <c r="G45" s="17">
        <v>0</v>
      </c>
      <c r="H45" s="17">
        <v>0</v>
      </c>
      <c r="I45" s="1">
        <f>F45+G45+H45</f>
        <v>4500</v>
      </c>
      <c r="J45" s="1">
        <v>4500</v>
      </c>
      <c r="K45" s="17">
        <v>0</v>
      </c>
      <c r="L45" s="64"/>
      <c r="M45" s="19" t="s">
        <v>108</v>
      </c>
    </row>
    <row r="46" spans="1:15" ht="36" x14ac:dyDescent="0.3">
      <c r="A46" s="5" t="s">
        <v>83</v>
      </c>
      <c r="B46" s="5" t="s">
        <v>85</v>
      </c>
      <c r="C46" s="5" t="s">
        <v>171</v>
      </c>
      <c r="D46" s="5" t="s">
        <v>172</v>
      </c>
      <c r="E46" s="5" t="s">
        <v>186</v>
      </c>
      <c r="F46" s="17">
        <v>4500</v>
      </c>
      <c r="G46" s="17">
        <v>0</v>
      </c>
      <c r="H46" s="17">
        <v>0</v>
      </c>
      <c r="I46" s="1">
        <f t="shared" ref="I46" si="34">F46+G46+H46</f>
        <v>4500</v>
      </c>
      <c r="J46" s="17">
        <v>4500</v>
      </c>
      <c r="K46" s="17">
        <v>0</v>
      </c>
      <c r="L46" s="18"/>
      <c r="M46" s="19" t="s">
        <v>108</v>
      </c>
    </row>
    <row r="47" spans="1:15" ht="48" x14ac:dyDescent="0.3">
      <c r="A47" s="20" t="s">
        <v>31</v>
      </c>
      <c r="B47" s="20" t="s">
        <v>32</v>
      </c>
      <c r="C47" s="35" t="s">
        <v>143</v>
      </c>
      <c r="D47" s="35" t="s">
        <v>144</v>
      </c>
      <c r="E47" s="35" t="s">
        <v>141</v>
      </c>
      <c r="F47" s="13">
        <f>SUM(F48+F49+F50+F51+F52+F53+F54)</f>
        <v>140000</v>
      </c>
      <c r="G47" s="13">
        <f t="shared" ref="G47:I47" si="35">SUM(G48+G49+G50+G51+G52+G53+G54)</f>
        <v>140000</v>
      </c>
      <c r="H47" s="13">
        <f t="shared" si="35"/>
        <v>140000</v>
      </c>
      <c r="I47" s="13">
        <f t="shared" si="35"/>
        <v>420000</v>
      </c>
      <c r="J47" s="13">
        <f t="shared" ref="J47" si="36">SUM(J48+J49+J50+J51+J52+J53+J54)</f>
        <v>284999.95999999996</v>
      </c>
      <c r="K47" s="13">
        <f t="shared" ref="K47" si="37">SUM(K48+K49+K50+K51+K52+K53+K54)</f>
        <v>134999.96999999997</v>
      </c>
      <c r="L47" s="14" t="s">
        <v>124</v>
      </c>
      <c r="M47" s="36" t="s">
        <v>175</v>
      </c>
      <c r="O47" s="34"/>
    </row>
    <row r="48" spans="1:15" ht="43.5" customHeight="1" x14ac:dyDescent="0.3">
      <c r="A48" s="5" t="s">
        <v>86</v>
      </c>
      <c r="B48" s="22" t="s">
        <v>94</v>
      </c>
      <c r="C48" s="22" t="s">
        <v>173</v>
      </c>
      <c r="D48" s="21" t="s">
        <v>174</v>
      </c>
      <c r="E48" s="5" t="s">
        <v>233</v>
      </c>
      <c r="F48" s="17">
        <v>20000</v>
      </c>
      <c r="G48" s="17">
        <v>20000</v>
      </c>
      <c r="H48" s="17">
        <v>20000</v>
      </c>
      <c r="I48" s="1">
        <f>F48+G48+H48</f>
        <v>60000</v>
      </c>
      <c r="J48" s="17">
        <v>40714.28</v>
      </c>
      <c r="K48" s="17">
        <v>19285.71</v>
      </c>
      <c r="L48" s="64"/>
      <c r="M48" s="19" t="s">
        <v>176</v>
      </c>
    </row>
    <row r="49" spans="1:13" ht="36" x14ac:dyDescent="0.3">
      <c r="A49" s="5" t="s">
        <v>87</v>
      </c>
      <c r="B49" s="22" t="s">
        <v>98</v>
      </c>
      <c r="C49" s="22" t="s">
        <v>173</v>
      </c>
      <c r="D49" s="22" t="s">
        <v>174</v>
      </c>
      <c r="E49" s="5" t="s">
        <v>233</v>
      </c>
      <c r="F49" s="17">
        <v>20000</v>
      </c>
      <c r="G49" s="17">
        <v>20000</v>
      </c>
      <c r="H49" s="17">
        <v>20000</v>
      </c>
      <c r="I49" s="1">
        <f t="shared" ref="I49:I54" si="38">F49+G49+H49</f>
        <v>60000</v>
      </c>
      <c r="J49" s="17">
        <v>40714.28</v>
      </c>
      <c r="K49" s="17">
        <v>19285.71</v>
      </c>
      <c r="L49" s="65"/>
      <c r="M49" s="19" t="s">
        <v>176</v>
      </c>
    </row>
    <row r="50" spans="1:13" ht="36" x14ac:dyDescent="0.3">
      <c r="A50" s="5" t="s">
        <v>88</v>
      </c>
      <c r="B50" s="22" t="s">
        <v>95</v>
      </c>
      <c r="C50" s="22" t="s">
        <v>173</v>
      </c>
      <c r="D50" s="22" t="s">
        <v>174</v>
      </c>
      <c r="E50" s="5" t="s">
        <v>233</v>
      </c>
      <c r="F50" s="17">
        <v>20000</v>
      </c>
      <c r="G50" s="17">
        <v>20000</v>
      </c>
      <c r="H50" s="17">
        <v>20000</v>
      </c>
      <c r="I50" s="1">
        <f t="shared" si="38"/>
        <v>60000</v>
      </c>
      <c r="J50" s="17">
        <v>40714.28</v>
      </c>
      <c r="K50" s="17">
        <v>19285.71</v>
      </c>
      <c r="L50" s="65"/>
      <c r="M50" s="19" t="s">
        <v>176</v>
      </c>
    </row>
    <row r="51" spans="1:13" ht="24" x14ac:dyDescent="0.3">
      <c r="A51" s="5" t="s">
        <v>89</v>
      </c>
      <c r="B51" s="22" t="s">
        <v>96</v>
      </c>
      <c r="C51" s="22" t="s">
        <v>173</v>
      </c>
      <c r="D51" s="22" t="s">
        <v>174</v>
      </c>
      <c r="E51" s="5" t="s">
        <v>233</v>
      </c>
      <c r="F51" s="17">
        <v>20000</v>
      </c>
      <c r="G51" s="17">
        <v>20000</v>
      </c>
      <c r="H51" s="17">
        <v>20000</v>
      </c>
      <c r="I51" s="1">
        <f t="shared" si="38"/>
        <v>60000</v>
      </c>
      <c r="J51" s="17">
        <v>40714.28</v>
      </c>
      <c r="K51" s="17">
        <v>19285.71</v>
      </c>
      <c r="L51" s="65"/>
      <c r="M51" s="19" t="s">
        <v>121</v>
      </c>
    </row>
    <row r="52" spans="1:13" ht="48" x14ac:dyDescent="0.3">
      <c r="A52" s="5" t="s">
        <v>90</v>
      </c>
      <c r="B52" s="22" t="s">
        <v>99</v>
      </c>
      <c r="C52" s="22" t="s">
        <v>173</v>
      </c>
      <c r="D52" s="22" t="s">
        <v>174</v>
      </c>
      <c r="E52" s="5" t="s">
        <v>233</v>
      </c>
      <c r="F52" s="17">
        <v>20000</v>
      </c>
      <c r="G52" s="17">
        <v>20000</v>
      </c>
      <c r="H52" s="17">
        <v>20000</v>
      </c>
      <c r="I52" s="1">
        <f t="shared" si="38"/>
        <v>60000</v>
      </c>
      <c r="J52" s="17">
        <v>40714.28</v>
      </c>
      <c r="K52" s="17">
        <v>19285.71</v>
      </c>
      <c r="L52" s="65"/>
      <c r="M52" s="19" t="s">
        <v>121</v>
      </c>
    </row>
    <row r="53" spans="1:13" ht="24" x14ac:dyDescent="0.3">
      <c r="A53" s="5" t="s">
        <v>91</v>
      </c>
      <c r="B53" s="22" t="s">
        <v>97</v>
      </c>
      <c r="C53" s="22" t="s">
        <v>173</v>
      </c>
      <c r="D53" s="22" t="s">
        <v>174</v>
      </c>
      <c r="E53" s="5" t="s">
        <v>233</v>
      </c>
      <c r="F53" s="17">
        <v>20000</v>
      </c>
      <c r="G53" s="17">
        <v>20000</v>
      </c>
      <c r="H53" s="17">
        <v>20000</v>
      </c>
      <c r="I53" s="1">
        <f t="shared" si="38"/>
        <v>60000</v>
      </c>
      <c r="J53" s="17">
        <v>40714.28</v>
      </c>
      <c r="K53" s="17">
        <v>19285.71</v>
      </c>
      <c r="L53" s="65"/>
      <c r="M53" s="19" t="s">
        <v>121</v>
      </c>
    </row>
    <row r="54" spans="1:13" ht="36" x14ac:dyDescent="0.3">
      <c r="A54" s="5" t="s">
        <v>92</v>
      </c>
      <c r="B54" s="5" t="s">
        <v>93</v>
      </c>
      <c r="C54" s="5" t="s">
        <v>173</v>
      </c>
      <c r="D54" s="5" t="s">
        <v>174</v>
      </c>
      <c r="E54" s="5" t="s">
        <v>233</v>
      </c>
      <c r="F54" s="17">
        <v>20000</v>
      </c>
      <c r="G54" s="17">
        <v>20000</v>
      </c>
      <c r="H54" s="17">
        <v>20000</v>
      </c>
      <c r="I54" s="1">
        <f t="shared" si="38"/>
        <v>60000</v>
      </c>
      <c r="J54" s="17">
        <v>40714.28</v>
      </c>
      <c r="K54" s="17">
        <v>19285.71</v>
      </c>
      <c r="L54" s="65"/>
      <c r="M54" s="19" t="s">
        <v>121</v>
      </c>
    </row>
  </sheetData>
  <mergeCells count="10">
    <mergeCell ref="A18:B18"/>
    <mergeCell ref="A35:B35"/>
    <mergeCell ref="A19:B19"/>
    <mergeCell ref="A34:B34"/>
    <mergeCell ref="A5:B5"/>
    <mergeCell ref="A1:M1"/>
    <mergeCell ref="A2:A3"/>
    <mergeCell ref="B2:B3"/>
    <mergeCell ref="F2:L2"/>
    <mergeCell ref="A4:B4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 ADS FBIH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zdravko</dc:creator>
  <cp:lastModifiedBy>Windows User</cp:lastModifiedBy>
  <cp:lastPrinted>2020-10-12T09:40:45Z</cp:lastPrinted>
  <dcterms:created xsi:type="dcterms:W3CDTF">2020-09-21T11:48:17Z</dcterms:created>
  <dcterms:modified xsi:type="dcterms:W3CDTF">2023-01-18T09:23:37Z</dcterms:modified>
</cp:coreProperties>
</file>